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Лист1" sheetId="1" r:id="rId1"/>
    <sheet name="Лист2" sheetId="2" state="hidden" r:id="rId2"/>
  </sheets>
  <calcPr calcId="152511"/>
</workbook>
</file>

<file path=xl/calcChain.xml><?xml version="1.0" encoding="utf-8"?>
<calcChain xmlns="http://schemas.openxmlformats.org/spreadsheetml/2006/main">
  <c r="Q4" i="1" l="1"/>
  <c r="E12" i="1" l="1"/>
  <c r="E11" i="1"/>
  <c r="E23" i="1"/>
  <c r="E13" i="1"/>
  <c r="E22" i="1"/>
  <c r="E21" i="1"/>
  <c r="E20" i="1"/>
  <c r="E19" i="1"/>
  <c r="E18" i="1"/>
  <c r="E17" i="1" l="1"/>
  <c r="E16" i="1"/>
  <c r="P4" i="1" s="1"/>
  <c r="E14" i="1" l="1"/>
  <c r="N4" i="1" s="1"/>
  <c r="E10" i="1"/>
  <c r="E9" i="1" l="1"/>
  <c r="I4" i="1" s="1"/>
  <c r="R4" i="1" l="1"/>
  <c r="M4" i="1"/>
  <c r="L4" i="1"/>
  <c r="K4" i="1"/>
  <c r="J4" i="1"/>
  <c r="H4" i="1" s="1"/>
</calcChain>
</file>

<file path=xl/sharedStrings.xml><?xml version="1.0" encoding="utf-8"?>
<sst xmlns="http://schemas.openxmlformats.org/spreadsheetml/2006/main" count="173" uniqueCount="148">
  <si>
    <t>Наименование образовательной организации (сокращенно по Уставу)</t>
  </si>
  <si>
    <t>без отчества</t>
  </si>
  <si>
    <t>сокращенно по Уставу</t>
  </si>
  <si>
    <t>ФИО педагога</t>
  </si>
  <si>
    <t>Фамилия, имя ребенка</t>
  </si>
  <si>
    <r>
      <rPr>
        <b/>
        <sz val="14"/>
        <color theme="1"/>
        <rFont val="Times New Roman"/>
        <family val="1"/>
        <charset val="204"/>
      </rPr>
      <t xml:space="preserve">Заявка </t>
    </r>
    <r>
      <rPr>
        <sz val="14"/>
        <color theme="1"/>
        <rFont val="Times New Roman"/>
        <family val="1"/>
        <charset val="204"/>
      </rPr>
      <t>на участие во Всероссийском конкурсе "День Победы!"</t>
    </r>
  </si>
  <si>
    <t>Возраст ребенка</t>
  </si>
  <si>
    <t>полностью, без указания должности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</si>
  <si>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</si>
  <si>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</si>
  <si>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</si>
  <si>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</si>
  <si>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</si>
  <si>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</si>
  <si>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</si>
  <si>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</si>
  <si>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</si>
  <si>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</si>
  <si>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22 июня 1945 г.</t>
  </si>
  <si>
    <t>01 июня 1941 г.</t>
  </si>
  <si>
    <t>9 мая 1945 г.</t>
  </si>
  <si>
    <t>22 июня 1941 г.</t>
  </si>
  <si>
    <t>19 июля 1941 г.</t>
  </si>
  <si>
    <t>Москва</t>
  </si>
  <si>
    <t>Новороссийск</t>
  </si>
  <si>
    <t>Тула</t>
  </si>
  <si>
    <t>Смоленск</t>
  </si>
  <si>
    <t>Киев</t>
  </si>
  <si>
    <t>Мурманск</t>
  </si>
  <si>
    <t>Санкт-Петербург (бывш. Ленинград)</t>
  </si>
  <si>
    <t>Волгоград ( бывш. Сталинград)</t>
  </si>
  <si>
    <t>Одесса</t>
  </si>
  <si>
    <t>Севастополь</t>
  </si>
  <si>
    <t>Минск</t>
  </si>
  <si>
    <t>Керчь</t>
  </si>
  <si>
    <t>Томск</t>
  </si>
  <si>
    <t>Архангельск</t>
  </si>
  <si>
    <t>Анапа</t>
  </si>
  <si>
    <t>Белгород</t>
  </si>
  <si>
    <t>Иркутск</t>
  </si>
  <si>
    <t>Кемерово</t>
  </si>
  <si>
    <t>Кировоград</t>
  </si>
  <si>
    <t>Комсомольск</t>
  </si>
  <si>
    <t>Муром</t>
  </si>
  <si>
    <t>Норильск</t>
  </si>
  <si>
    <t>Пермь</t>
  </si>
  <si>
    <t>Петровск-Забайкальский</t>
  </si>
  <si>
    <t xml:space="preserve"> Ростов-на-Дону</t>
  </si>
  <si>
    <t>Ставрополь</t>
  </si>
  <si>
    <t xml:space="preserve"> Суздаль</t>
  </si>
  <si>
    <t>Уфа</t>
  </si>
  <si>
    <t>Ханты-Мансийск</t>
  </si>
  <si>
    <t>Челябинск</t>
  </si>
  <si>
    <t>Электросталь</t>
  </si>
  <si>
    <t>Марат Казей</t>
  </si>
  <si>
    <t>Валя Котик</t>
  </si>
  <si>
    <t>Лёня Голиков</t>
  </si>
  <si>
    <t>Саша Чекалин</t>
  </si>
  <si>
    <t>Зина Портнова</t>
  </si>
  <si>
    <t>Вася Коробко</t>
  </si>
  <si>
    <t>Костя Кравчук</t>
  </si>
  <si>
    <t>Надя Богданова</t>
  </si>
  <si>
    <t>Витя Хоменко</t>
  </si>
  <si>
    <t>Галя Комлева</t>
  </si>
  <si>
    <t>Юта Бондаровская</t>
  </si>
  <si>
    <t>Володя Дубинин</t>
  </si>
  <si>
    <t>Лара Михеенко</t>
  </si>
  <si>
    <t>Саша Бородулин</t>
  </si>
  <si>
    <t>Итого:</t>
  </si>
  <si>
    <t>Александровский</t>
  </si>
  <si>
    <t>Асиновский</t>
  </si>
  <si>
    <t>Бакчарский</t>
  </si>
  <si>
    <t>Верхнекетский</t>
  </si>
  <si>
    <t>Зырянский</t>
  </si>
  <si>
    <t>Каргасокский</t>
  </si>
  <si>
    <t>Кожевниковский</t>
  </si>
  <si>
    <t>Колпашевский</t>
  </si>
  <si>
    <t>Кривошеинский</t>
  </si>
  <si>
    <t>Молчановский</t>
  </si>
  <si>
    <t>Парабельский</t>
  </si>
  <si>
    <t>Первомайский</t>
  </si>
  <si>
    <t>Тегульдетский</t>
  </si>
  <si>
    <t>Томский</t>
  </si>
  <si>
    <t>Чаинский</t>
  </si>
  <si>
    <t>Шегарский</t>
  </si>
  <si>
    <t>г. Кедровый</t>
  </si>
  <si>
    <t>г. Стрежевой</t>
  </si>
  <si>
    <t>г. Томск</t>
  </si>
  <si>
    <t>ЗАТО Северск</t>
  </si>
  <si>
    <t>Другой регион РФ (в следующем столбце указать какой)</t>
  </si>
  <si>
    <t>Район</t>
  </si>
  <si>
    <t>Регион РФ (для проживающих не в Томской области)</t>
  </si>
  <si>
    <t>выбрать из списка</t>
  </si>
  <si>
    <t>для участников 9-12 лет</t>
  </si>
  <si>
    <t>Барбаросса</t>
  </si>
  <si>
    <t>Тайфун</t>
  </si>
  <si>
    <t>Уран</t>
  </si>
  <si>
    <t>Кольцо</t>
  </si>
  <si>
    <t>Искра</t>
  </si>
  <si>
    <t>Цитадель</t>
  </si>
  <si>
    <t>Кутузов</t>
  </si>
  <si>
    <t>Багратион</t>
  </si>
  <si>
    <t>Немецкая операция по захвату и уничтожению Москвы</t>
  </si>
  <si>
    <t>Контр наступление Советских войск в ходе Сталинградской битвы</t>
  </si>
  <si>
    <t>Прорыв блокады Ленинграда</t>
  </si>
  <si>
    <t>Курская битва и наступление по всему фронту</t>
  </si>
  <si>
    <t>Освобождение Белоруссии</t>
  </si>
  <si>
    <t>Ленинградская</t>
  </si>
  <si>
    <t>Курская</t>
  </si>
  <si>
    <t>Одесская</t>
  </si>
  <si>
    <t>Брестская</t>
  </si>
  <si>
    <t>Смоленская</t>
  </si>
  <si>
    <t>Сталинградская</t>
  </si>
  <si>
    <t>Севастопольская</t>
  </si>
  <si>
    <t>Ленинградская дуга</t>
  </si>
  <si>
    <t xml:space="preserve"> Курская дуга</t>
  </si>
  <si>
    <t>Одесская дуга</t>
  </si>
  <si>
    <t>Брестская дуга</t>
  </si>
  <si>
    <t>Смоленская дуга</t>
  </si>
  <si>
    <t>Сталинградская дуга</t>
  </si>
  <si>
    <t>Севастопольская дуга</t>
  </si>
  <si>
    <t xml:space="preserve">9. </t>
  </si>
  <si>
    <t>Кожедуб И.И.</t>
  </si>
  <si>
    <t>Покрышкин А.И.</t>
  </si>
  <si>
    <t>Гулаев Н.Д.</t>
  </si>
  <si>
    <t>Речкалов Г.А.</t>
  </si>
  <si>
    <t>Евстигнеев К.А.</t>
  </si>
  <si>
    <t>Ворожейкин А.В.</t>
  </si>
  <si>
    <t xml:space="preserve">Серов В.Г. </t>
  </si>
  <si>
    <t>Дунаев Н.П.</t>
  </si>
  <si>
    <t>12.</t>
  </si>
  <si>
    <t>Талалихин В.В.</t>
  </si>
  <si>
    <t>Маресьев А.П.</t>
  </si>
  <si>
    <t>13.</t>
  </si>
  <si>
    <t>14.</t>
  </si>
  <si>
    <t>15.</t>
  </si>
  <si>
    <t>День Победы</t>
  </si>
  <si>
    <t>Взятие Берлина</t>
  </si>
  <si>
    <t>Подписан акт о капитуляции Германии</t>
  </si>
  <si>
    <t>Рейхстаг</t>
  </si>
  <si>
    <t>в, б, а, г</t>
  </si>
  <si>
    <t>в, а, б, г</t>
  </si>
  <si>
    <t>г, а, б, в</t>
  </si>
  <si>
    <t>а, в, г, б</t>
  </si>
  <si>
    <t>Бланк ответов (выбрать из списка)</t>
  </si>
  <si>
    <t>Чтобы выбрать ответ из списка, правой кнопкой мыши нажмите на закрашенную ячейку и нажмите на появившееся справа изображение стрелочки.</t>
  </si>
  <si>
    <t>Впишите через запятую</t>
  </si>
  <si>
    <t>заполнить, если вы не из Томской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</si>
</sst>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1" fillId="0" borderId="0" xfId="0" applyFont="1" applyAlignment="1" applyProtection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0" xfId="0" applyNumberFormat="1" applyFont="1" applyAlignment="1" applyProtection="1"/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4" fillId="0" borderId="0" xfId="0" applyFont="1" applyAlignment="1" applyProtection="1"/>
    <xf numFmtId="0" fontId="6" fillId="0" borderId="0" xfId="0" applyNumberFormat="1" applyFont="1" applyProtection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Border="1" applyAlignment="1" applyProtection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Alignment="1" applyProtection="1"/>
    <xf numFmtId="164" fontId="6" fillId="0" borderId="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Protection="1"/>
    <xf numFmtId="0" fontId="5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0" fillId="0" borderId="5" xfId="0" applyFill="1" applyBorder="1" applyAlignment="1">
      <alignment horizontal="center" wrapText="1"/>
    </xf>
    <xf numFmtId="1" fontId="9" fillId="0" borderId="2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Protection="1"/>
    <xf numFmtId="0" fontId="6" fillId="0" borderId="2" xfId="0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/>
    </xf>
    <xf numFmtId="0" fontId="6" fillId="4" borderId="8" xfId="0" applyNumberFormat="1" applyFont="1" applyFill="1" applyBorder="1" applyAlignment="1" applyProtection="1">
      <alignment horizontal="center"/>
    </xf>
    <xf numFmtId="0" fontId="6" fillId="4" borderId="3" xfId="0" applyNumberFormat="1" applyFont="1" applyFill="1" applyBorder="1" applyAlignment="1" applyProtection="1">
      <alignment horizontal="center"/>
    </xf>
    <xf numFmtId="0" fontId="6" fillId="2" borderId="6" xfId="0" applyNumberFormat="1" applyFont="1" applyFill="1" applyBorder="1" applyAlignment="1" applyProtection="1">
      <alignment horizontal="center"/>
    </xf>
    <xf numFmtId="0" fontId="6" fillId="2" borderId="8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6" fillId="4" borderId="2" xfId="0" applyNumberFormat="1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164" fontId="6" fillId="2" borderId="2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I28"/>
  <sheetViews>
    <sheetView tabSelected="1" zoomScaleNormal="100" zoomScalePageLayoutView="110" workbookViewId="0">
      <selection activeCell="G5" sqref="G5"/>
    </sheetView>
  </sheetViews>
  <sheetFormatPr defaultRowHeight="15.75" x14ac:dyDescent="0.25"/>
  <cols>
    <col min="1" max="1" width="15.140625" style="11" customWidth="1"/>
    <col min="2" max="2" width="19" style="11" customWidth="1"/>
    <col min="3" max="3" width="12.28515625" style="11" customWidth="1"/>
    <col min="4" max="4" width="31.140625" style="11" customWidth="1"/>
    <col min="5" max="5" width="14.42578125" style="11" hidden="1" customWidth="1"/>
    <col min="6" max="6" width="19" style="11" customWidth="1"/>
    <col min="7" max="7" width="17.140625" style="11" customWidth="1"/>
    <col min="8" max="8" width="12" style="13" hidden="1" customWidth="1"/>
    <col min="9" max="9" width="7" style="9" hidden="1" customWidth="1"/>
    <col min="10" max="12" width="7" style="10" hidden="1" customWidth="1"/>
    <col min="13" max="13" width="7" style="9" hidden="1" customWidth="1"/>
    <col min="14" max="15" width="7" style="10" hidden="1" customWidth="1"/>
    <col min="16" max="16" width="8.85546875" style="10" hidden="1" customWidth="1"/>
    <col min="17" max="19" width="7" style="10" hidden="1" customWidth="1"/>
    <col min="20" max="20" width="7" style="11" customWidth="1"/>
    <col min="21" max="34" width="9.140625" style="11"/>
    <col min="35" max="35" width="8.7109375" style="11" hidden="1" customWidth="1"/>
    <col min="36" max="16384" width="9.140625" style="11"/>
  </cols>
  <sheetData>
    <row r="1" spans="1:35" ht="18.75" x14ac:dyDescent="0.3">
      <c r="A1" s="2" t="s">
        <v>5</v>
      </c>
      <c r="B1" s="2"/>
      <c r="C1" s="12"/>
      <c r="D1" s="12"/>
      <c r="E1" s="12"/>
      <c r="F1" s="12"/>
      <c r="G1" s="12"/>
      <c r="H1" s="8"/>
      <c r="AI1" s="12"/>
    </row>
    <row r="2" spans="1:35" ht="19.5" customHeight="1" x14ac:dyDescent="0.25">
      <c r="A2" s="33" t="s">
        <v>93</v>
      </c>
      <c r="B2" s="33"/>
      <c r="C2" s="32"/>
      <c r="D2" s="32"/>
      <c r="E2" s="32"/>
      <c r="F2" s="37"/>
      <c r="G2" s="37"/>
    </row>
    <row r="3" spans="1:35" ht="110.25" customHeight="1" x14ac:dyDescent="0.25">
      <c r="A3" s="34" t="s">
        <v>3</v>
      </c>
      <c r="B3" s="34" t="s">
        <v>4</v>
      </c>
      <c r="C3" s="34" t="s">
        <v>6</v>
      </c>
      <c r="D3" s="34" t="s">
        <v>0</v>
      </c>
      <c r="E3" s="35"/>
      <c r="F3" s="35" t="s">
        <v>90</v>
      </c>
      <c r="G3" s="35" t="s">
        <v>91</v>
      </c>
      <c r="H3" s="14" t="s">
        <v>68</v>
      </c>
      <c r="I3" s="15">
        <v>1</v>
      </c>
      <c r="J3" s="16">
        <v>2</v>
      </c>
      <c r="K3" s="16">
        <v>3</v>
      </c>
      <c r="L3" s="16">
        <v>4</v>
      </c>
      <c r="M3" s="16">
        <v>5</v>
      </c>
      <c r="N3" s="16">
        <v>6</v>
      </c>
      <c r="O3" s="16">
        <v>7</v>
      </c>
      <c r="P3" s="16">
        <v>8</v>
      </c>
      <c r="Q3" s="16">
        <v>9</v>
      </c>
      <c r="R3" s="16">
        <v>10</v>
      </c>
      <c r="S3" s="16">
        <v>11</v>
      </c>
      <c r="AI3" s="17" t="s">
        <v>37</v>
      </c>
    </row>
    <row r="4" spans="1:35" ht="102.75" customHeight="1" x14ac:dyDescent="0.25">
      <c r="A4" s="18"/>
      <c r="B4" s="18"/>
      <c r="C4" s="18"/>
      <c r="D4" s="18"/>
      <c r="E4" s="18"/>
      <c r="F4" s="18"/>
      <c r="G4" s="18"/>
      <c r="H4" s="39">
        <f>I4+J4+K4+L4+M4+N4+P4+O4+Q4+R4+S4</f>
        <v>0</v>
      </c>
      <c r="I4" s="20" t="str">
        <f>E9</f>
        <v>0</v>
      </c>
      <c r="J4" s="21" t="str">
        <f>E10</f>
        <v>0</v>
      </c>
      <c r="K4" s="21" t="str">
        <f>E11</f>
        <v>0</v>
      </c>
      <c r="L4" s="21" t="str">
        <f>E12</f>
        <v>0</v>
      </c>
      <c r="M4" s="22" t="str">
        <f>E13</f>
        <v>0</v>
      </c>
      <c r="N4" s="21" t="str">
        <f>E14</f>
        <v>0</v>
      </c>
      <c r="O4" s="21"/>
      <c r="P4" s="23" t="str">
        <f>E16</f>
        <v>0</v>
      </c>
      <c r="Q4" s="19" t="str">
        <f>E17</f>
        <v>0</v>
      </c>
      <c r="R4" s="21">
        <f>E16+E17+E18</f>
        <v>0</v>
      </c>
      <c r="S4" s="21"/>
      <c r="AI4" s="24" t="s">
        <v>36</v>
      </c>
    </row>
    <row r="5" spans="1:35" ht="63" x14ac:dyDescent="0.25">
      <c r="A5" s="36" t="s">
        <v>7</v>
      </c>
      <c r="B5" s="36" t="s">
        <v>1</v>
      </c>
      <c r="C5" s="36"/>
      <c r="D5" s="36" t="s">
        <v>2</v>
      </c>
      <c r="E5" s="36"/>
      <c r="F5" s="40" t="s">
        <v>92</v>
      </c>
      <c r="G5" s="36" t="s">
        <v>147</v>
      </c>
      <c r="AI5" s="17" t="s">
        <v>38</v>
      </c>
    </row>
    <row r="6" spans="1:35" x14ac:dyDescent="0.25">
      <c r="A6" s="25"/>
      <c r="B6" s="25"/>
      <c r="C6" s="25"/>
      <c r="D6" s="25"/>
      <c r="E6" s="25"/>
      <c r="F6" s="25"/>
      <c r="G6" s="25"/>
      <c r="AI6" s="17" t="s">
        <v>40</v>
      </c>
    </row>
    <row r="7" spans="1:35" x14ac:dyDescent="0.25">
      <c r="A7" s="61" t="s">
        <v>144</v>
      </c>
      <c r="B7" s="61"/>
      <c r="C7" s="61"/>
      <c r="D7" s="61"/>
      <c r="AI7" s="24" t="s">
        <v>34</v>
      </c>
    </row>
    <row r="8" spans="1:35" ht="61.5" customHeight="1" x14ac:dyDescent="0.25">
      <c r="A8" s="60" t="s">
        <v>145</v>
      </c>
      <c r="B8" s="60"/>
      <c r="C8" s="60"/>
      <c r="D8" s="60"/>
      <c r="AI8" s="17"/>
    </row>
    <row r="9" spans="1:35" x14ac:dyDescent="0.25">
      <c r="A9" s="42" t="s">
        <v>8</v>
      </c>
      <c r="B9" s="65"/>
      <c r="C9" s="65"/>
      <c r="D9" s="65"/>
      <c r="E9" s="26" t="str">
        <f>IF(B9&lt;&gt;"22 июня 1941 г.", "0", "1")</f>
        <v>0</v>
      </c>
      <c r="F9" s="26"/>
      <c r="G9" s="26"/>
      <c r="AI9" s="27" t="s">
        <v>27</v>
      </c>
    </row>
    <row r="10" spans="1:35" x14ac:dyDescent="0.25">
      <c r="A10" s="42" t="s">
        <v>9</v>
      </c>
      <c r="B10" s="63"/>
      <c r="C10" s="63"/>
      <c r="D10" s="63"/>
      <c r="E10" s="26" t="str">
        <f>IF(B10&lt;&gt;"Барбаросса", "0", "1")</f>
        <v>0</v>
      </c>
      <c r="F10" s="28"/>
      <c r="G10" s="28"/>
      <c r="AI10" s="17" t="s">
        <v>41</v>
      </c>
    </row>
    <row r="11" spans="1:35" ht="30.75" customHeight="1" x14ac:dyDescent="0.25">
      <c r="A11" s="42" t="s">
        <v>10</v>
      </c>
      <c r="B11" s="62"/>
      <c r="C11" s="62"/>
      <c r="D11" s="62"/>
      <c r="E11" s="28" t="str">
        <f>IF(B11&lt;&gt;"Немецкая операция по захвату и уничтожению Москвы", "0", "1")</f>
        <v>0</v>
      </c>
      <c r="F11" s="28"/>
      <c r="G11" s="28"/>
      <c r="AI11" s="24" t="s">
        <v>42</v>
      </c>
    </row>
    <row r="12" spans="1:35" x14ac:dyDescent="0.25">
      <c r="A12" s="42" t="s">
        <v>11</v>
      </c>
      <c r="B12" s="63"/>
      <c r="C12" s="63"/>
      <c r="D12" s="63"/>
      <c r="E12" s="28" t="str">
        <f>IF(B12&lt;&gt;"в, б, а, г", "0", "1")</f>
        <v>0</v>
      </c>
      <c r="F12" s="28"/>
      <c r="G12" s="28"/>
      <c r="AI12" s="17" t="s">
        <v>33</v>
      </c>
    </row>
    <row r="13" spans="1:35" x14ac:dyDescent="0.25">
      <c r="A13" s="42" t="s">
        <v>12</v>
      </c>
      <c r="B13" s="64"/>
      <c r="C13" s="64"/>
      <c r="D13" s="64"/>
      <c r="E13" s="28" t="str">
        <f>IF(B13&lt;&gt;"Брестская", "0", "1")</f>
        <v>0</v>
      </c>
      <c r="F13" s="28"/>
      <c r="G13" s="28"/>
      <c r="AI13" s="29" t="s">
        <v>23</v>
      </c>
    </row>
    <row r="14" spans="1:35" x14ac:dyDescent="0.25">
      <c r="A14" s="41" t="s">
        <v>13</v>
      </c>
      <c r="B14" s="53"/>
      <c r="C14" s="54"/>
      <c r="D14" s="55"/>
      <c r="E14" s="28" t="str">
        <f>IF(B14&lt;&gt;" Курская дуга", "0", "1")</f>
        <v>0</v>
      </c>
      <c r="F14" s="28"/>
      <c r="G14" s="28"/>
      <c r="AI14" s="24" t="s">
        <v>44</v>
      </c>
    </row>
    <row r="15" spans="1:35" ht="165" customHeight="1" x14ac:dyDescent="0.25">
      <c r="A15" s="43" t="s">
        <v>14</v>
      </c>
      <c r="B15" s="51" t="s">
        <v>146</v>
      </c>
      <c r="C15" s="52"/>
      <c r="D15" s="30"/>
      <c r="E15" s="26"/>
      <c r="F15" s="26"/>
      <c r="G15" s="26"/>
      <c r="AI15" s="24" t="s">
        <v>45</v>
      </c>
    </row>
    <row r="16" spans="1:35" x14ac:dyDescent="0.25">
      <c r="A16" s="42" t="s">
        <v>15</v>
      </c>
      <c r="B16" s="53"/>
      <c r="C16" s="54"/>
      <c r="D16" s="55"/>
      <c r="E16" s="28" t="str">
        <f>IF(B16&lt;&gt;"Санкт-Петербург (бывш. Ленинград)","0","1")</f>
        <v>0</v>
      </c>
      <c r="F16" s="28"/>
      <c r="G16" s="28"/>
      <c r="AI16" s="17" t="s">
        <v>46</v>
      </c>
    </row>
    <row r="17" spans="1:35" x14ac:dyDescent="0.25">
      <c r="A17" s="42" t="s">
        <v>121</v>
      </c>
      <c r="B17" s="56"/>
      <c r="C17" s="57"/>
      <c r="D17" s="58"/>
      <c r="E17" s="28" t="str">
        <f>IF(B17&lt;&gt;"Волгоград ( бывш. Сталинград)","0","1")</f>
        <v>0</v>
      </c>
      <c r="F17" s="28"/>
      <c r="G17" s="28"/>
      <c r="AI17" s="17" t="s">
        <v>47</v>
      </c>
    </row>
    <row r="18" spans="1:35" x14ac:dyDescent="0.25">
      <c r="A18" s="42" t="s">
        <v>16</v>
      </c>
      <c r="B18" s="53"/>
      <c r="C18" s="54"/>
      <c r="D18" s="55"/>
      <c r="E18" s="28" t="str">
        <f>IF(B18&lt;&gt;"Лёня Голиков","0","1")</f>
        <v>0</v>
      </c>
      <c r="F18" s="28"/>
      <c r="G18" s="28"/>
      <c r="AI18" s="27" t="s">
        <v>29</v>
      </c>
    </row>
    <row r="19" spans="1:35" ht="15.75" customHeight="1" x14ac:dyDescent="0.25">
      <c r="A19" s="42" t="s">
        <v>17</v>
      </c>
      <c r="B19" s="44"/>
      <c r="C19" s="44"/>
      <c r="D19" s="44"/>
      <c r="E19" s="28" t="str">
        <f>IF(B19&lt;&gt;"Кожедуб И.И.","0","1")</f>
        <v>0</v>
      </c>
      <c r="F19" s="28"/>
      <c r="G19" s="28"/>
      <c r="AI19" s="17" t="s">
        <v>32</v>
      </c>
    </row>
    <row r="20" spans="1:35" x14ac:dyDescent="0.25">
      <c r="A20" s="42" t="s">
        <v>130</v>
      </c>
      <c r="B20" s="59"/>
      <c r="C20" s="59"/>
      <c r="D20" s="59"/>
      <c r="E20" s="28" t="str">
        <f>IF(B20&lt;&gt;"Талалихин В.В.","0","1")</f>
        <v>0</v>
      </c>
      <c r="F20" s="31"/>
      <c r="G20" s="31"/>
      <c r="AI20" s="29" t="s">
        <v>26</v>
      </c>
    </row>
    <row r="21" spans="1:35" x14ac:dyDescent="0.25">
      <c r="A21" s="42" t="s">
        <v>133</v>
      </c>
      <c r="B21" s="44"/>
      <c r="C21" s="44"/>
      <c r="D21" s="44"/>
      <c r="E21" s="28" t="str">
        <f>IF(B21&lt;&gt;"Маресьев А.П.","0","1")</f>
        <v>0</v>
      </c>
      <c r="AI21" s="17" t="s">
        <v>48</v>
      </c>
    </row>
    <row r="22" spans="1:35" x14ac:dyDescent="0.25">
      <c r="A22" s="42" t="s">
        <v>134</v>
      </c>
      <c r="B22" s="45"/>
      <c r="C22" s="46"/>
      <c r="D22" s="47"/>
      <c r="E22" s="28" t="str">
        <f>IF(B22&lt;&gt;"Взятие Берлина","0","1")</f>
        <v>0</v>
      </c>
      <c r="AI22" s="24" t="s">
        <v>49</v>
      </c>
    </row>
    <row r="23" spans="1:35" x14ac:dyDescent="0.25">
      <c r="A23" s="42" t="s">
        <v>135</v>
      </c>
      <c r="B23" s="48"/>
      <c r="C23" s="49"/>
      <c r="D23" s="50"/>
      <c r="E23" s="28" t="str">
        <f>IF(B23&lt;&gt;"Рейхстаг","0","1")</f>
        <v>0</v>
      </c>
      <c r="AI23" s="17" t="s">
        <v>35</v>
      </c>
    </row>
    <row r="24" spans="1:35" x14ac:dyDescent="0.25">
      <c r="AI24" s="27" t="s">
        <v>25</v>
      </c>
    </row>
    <row r="25" spans="1:35" x14ac:dyDescent="0.25">
      <c r="AI25" s="17" t="s">
        <v>50</v>
      </c>
    </row>
    <row r="26" spans="1:35" x14ac:dyDescent="0.25">
      <c r="AI26" s="24" t="s">
        <v>51</v>
      </c>
    </row>
    <row r="27" spans="1:35" x14ac:dyDescent="0.25">
      <c r="AI27" s="17" t="s">
        <v>52</v>
      </c>
    </row>
    <row r="28" spans="1:35" x14ac:dyDescent="0.25">
      <c r="AI28" s="24" t="s">
        <v>53</v>
      </c>
    </row>
  </sheetData>
  <mergeCells count="17">
    <mergeCell ref="A8:D8"/>
    <mergeCell ref="A7:D7"/>
    <mergeCell ref="B14:D14"/>
    <mergeCell ref="B11:D11"/>
    <mergeCell ref="B12:D12"/>
    <mergeCell ref="B13:D13"/>
    <mergeCell ref="B9:D9"/>
    <mergeCell ref="B10:D10"/>
    <mergeCell ref="B21:D21"/>
    <mergeCell ref="B22:D22"/>
    <mergeCell ref="B23:D23"/>
    <mergeCell ref="B19:D19"/>
    <mergeCell ref="B15:C15"/>
    <mergeCell ref="B16:D16"/>
    <mergeCell ref="B17:D17"/>
    <mergeCell ref="B18:D18"/>
    <mergeCell ref="B20:D20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Лист2!$H$1:$H$31</xm:f>
          </x14:formula1>
          <xm:sqref>B16:D17</xm:sqref>
        </x14:dataValidation>
        <x14:dataValidation type="list" allowBlank="1" showInputMessage="1" showErrorMessage="1">
          <x14:formula1>
            <xm:f>Лист2!$A$1:$A$5</xm:f>
          </x14:formula1>
          <xm:sqref>B9:D9</xm:sqref>
        </x14:dataValidation>
        <x14:dataValidation type="list" allowBlank="1" showInputMessage="1" showErrorMessage="1">
          <x14:formula1>
            <xm:f>Лист2!$B$1:$B$5</xm:f>
          </x14:formula1>
          <xm:sqref>B11:D11</xm:sqref>
        </x14:dataValidation>
        <x14:dataValidation type="list" allowBlank="1" showInputMessage="1" showErrorMessage="1">
          <x14:formula1>
            <xm:f>Лист2!$G$1:$G$4</xm:f>
          </x14:formula1>
          <xm:sqref>B12:D12</xm:sqref>
        </x14:dataValidation>
        <x14:dataValidation type="list" allowBlank="1" showInputMessage="1" showErrorMessage="1">
          <x14:formula1>
            <xm:f>Лист2!$L$1:$L$21</xm:f>
          </x14:formula1>
          <xm:sqref>E4:F4</xm:sqref>
        </x14:dataValidation>
        <x14:dataValidation type="list" allowBlank="1" showInputMessage="1" showErrorMessage="1">
          <x14:formula1>
            <xm:f>Лист2!$A$9:$A$16</xm:f>
          </x14:formula1>
          <xm:sqref>B10:D10</xm:sqref>
        </x14:dataValidation>
        <x14:dataValidation type="list" allowBlank="1" showInputMessage="1" showErrorMessage="1">
          <x14:formula1>
            <xm:f>Лист2!$E$1:$E$7</xm:f>
          </x14:formula1>
          <xm:sqref>B14:D14</xm:sqref>
        </x14:dataValidation>
        <x14:dataValidation type="list" allowBlank="1" showInputMessage="1" showErrorMessage="1">
          <x14:formula1>
            <xm:f>Лист2!$I$1:$I$14</xm:f>
          </x14:formula1>
          <xm:sqref>B18:D18</xm:sqref>
        </x14:dataValidation>
        <x14:dataValidation type="list" allowBlank="1" showInputMessage="1" showErrorMessage="1">
          <x14:formula1>
            <xm:f>Лист2!$J$1:$J$10</xm:f>
          </x14:formula1>
          <xm:sqref>B19:D21</xm:sqref>
        </x14:dataValidation>
        <x14:dataValidation type="list" allowBlank="1" showInputMessage="1" showErrorMessage="1">
          <x14:formula1>
            <xm:f>Лист2!$F$1:$F$3</xm:f>
          </x14:formula1>
          <xm:sqref>B22:D22</xm:sqref>
        </x14:dataValidation>
        <x14:dataValidation type="list" allowBlank="1" showInputMessage="1" showErrorMessage="1">
          <x14:formula1>
            <xm:f>Лист2!$C$1:$C$8</xm:f>
          </x14:formula1>
          <xm:sqref>B13:D13 B23:D23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31"/>
  <sheetViews>
    <sheetView topLeftCell="C1" zoomScale="120" zoomScaleNormal="120" workbookViewId="0">
      <selection activeCell="G11" sqref="G11"/>
    </sheetView>
  </sheetViews>
  <sheetFormatPr defaultRowHeight="15" x14ac:dyDescent="0.25"/>
  <cols>
    <col min="1" max="1" width="16.7109375" customWidth="1"/>
    <col min="2" max="2" width="68.85546875" customWidth="1"/>
    <col min="3" max="3" width="23.28515625" customWidth="1"/>
    <col min="5" max="5" width="23.42578125" customWidth="1"/>
    <col min="6" max="6" width="42.7109375" customWidth="1"/>
    <col min="7" max="7" width="20.5703125" customWidth="1"/>
    <col min="8" max="8" width="20.7109375" customWidth="1"/>
    <col min="9" max="9" width="34.7109375" customWidth="1"/>
    <col min="10" max="10" width="30.140625" customWidth="1"/>
    <col min="12" max="12" width="13.7109375" customWidth="1"/>
  </cols>
  <sheetData>
    <row r="1" spans="1:12" x14ac:dyDescent="0.25">
      <c r="A1" s="1" t="s">
        <v>18</v>
      </c>
      <c r="B1" s="1" t="s">
        <v>102</v>
      </c>
      <c r="C1" s="1" t="s">
        <v>107</v>
      </c>
      <c r="D1" s="1"/>
      <c r="E1" s="1" t="s">
        <v>114</v>
      </c>
      <c r="F1" s="1" t="s">
        <v>136</v>
      </c>
      <c r="G1" s="1" t="s">
        <v>140</v>
      </c>
      <c r="H1" s="3" t="s">
        <v>37</v>
      </c>
      <c r="I1" s="1" t="s">
        <v>55</v>
      </c>
      <c r="J1" s="1" t="s">
        <v>122</v>
      </c>
      <c r="K1" s="1"/>
      <c r="L1" s="3" t="s">
        <v>69</v>
      </c>
    </row>
    <row r="2" spans="1:12" x14ac:dyDescent="0.25">
      <c r="A2" s="1" t="s">
        <v>19</v>
      </c>
      <c r="B2" s="1" t="s">
        <v>103</v>
      </c>
      <c r="C2" s="1" t="s">
        <v>108</v>
      </c>
      <c r="D2" s="1"/>
      <c r="E2" s="1" t="s">
        <v>115</v>
      </c>
      <c r="F2" s="1" t="s">
        <v>137</v>
      </c>
      <c r="G2" s="1" t="s">
        <v>141</v>
      </c>
      <c r="H2" s="4" t="s">
        <v>36</v>
      </c>
      <c r="I2" s="1" t="s">
        <v>59</v>
      </c>
      <c r="J2" s="1" t="s">
        <v>123</v>
      </c>
      <c r="K2" s="1"/>
      <c r="L2" s="3" t="s">
        <v>70</v>
      </c>
    </row>
    <row r="3" spans="1:12" x14ac:dyDescent="0.25">
      <c r="A3" s="1" t="s">
        <v>20</v>
      </c>
      <c r="B3" s="1" t="s">
        <v>104</v>
      </c>
      <c r="C3" s="1" t="s">
        <v>109</v>
      </c>
      <c r="D3" s="1"/>
      <c r="E3" s="1" t="s">
        <v>116</v>
      </c>
      <c r="F3" s="1" t="s">
        <v>138</v>
      </c>
      <c r="G3" s="1" t="s">
        <v>142</v>
      </c>
      <c r="H3" s="3" t="s">
        <v>38</v>
      </c>
      <c r="I3" s="1" t="s">
        <v>58</v>
      </c>
      <c r="J3" s="1" t="s">
        <v>124</v>
      </c>
      <c r="K3" s="1"/>
      <c r="L3" s="3" t="s">
        <v>71</v>
      </c>
    </row>
    <row r="4" spans="1:12" x14ac:dyDescent="0.25">
      <c r="A4" s="1" t="s">
        <v>21</v>
      </c>
      <c r="B4" s="1" t="s">
        <v>105</v>
      </c>
      <c r="C4" s="1" t="s">
        <v>110</v>
      </c>
      <c r="D4" s="1"/>
      <c r="E4" s="1" t="s">
        <v>117</v>
      </c>
      <c r="F4" s="1"/>
      <c r="G4" s="1" t="s">
        <v>143</v>
      </c>
      <c r="H4" s="4" t="s">
        <v>30</v>
      </c>
      <c r="I4" s="4" t="s">
        <v>60</v>
      </c>
      <c r="J4" s="4" t="s">
        <v>125</v>
      </c>
      <c r="K4" s="1"/>
      <c r="L4" s="3" t="s">
        <v>72</v>
      </c>
    </row>
    <row r="5" spans="1:12" x14ac:dyDescent="0.25">
      <c r="A5" s="1" t="s">
        <v>22</v>
      </c>
      <c r="B5" s="1" t="s">
        <v>106</v>
      </c>
      <c r="C5" s="1" t="s">
        <v>111</v>
      </c>
      <c r="D5" s="1"/>
      <c r="E5" s="1" t="s">
        <v>118</v>
      </c>
      <c r="F5" s="1"/>
      <c r="G5" s="1"/>
      <c r="H5" s="4" t="s">
        <v>39</v>
      </c>
      <c r="I5" s="1" t="s">
        <v>56</v>
      </c>
      <c r="J5" s="1" t="s">
        <v>126</v>
      </c>
      <c r="K5" s="1"/>
      <c r="L5" s="3" t="s">
        <v>73</v>
      </c>
    </row>
    <row r="6" spans="1:12" x14ac:dyDescent="0.25">
      <c r="A6" s="1"/>
      <c r="B6" s="1"/>
      <c r="C6" s="1" t="s">
        <v>112</v>
      </c>
      <c r="D6" s="1"/>
      <c r="E6" s="1" t="s">
        <v>119</v>
      </c>
      <c r="F6" s="1"/>
      <c r="G6" s="1"/>
      <c r="H6" s="3" t="s">
        <v>40</v>
      </c>
      <c r="I6" s="1" t="s">
        <v>54</v>
      </c>
      <c r="J6" s="1" t="s">
        <v>127</v>
      </c>
      <c r="K6" s="1"/>
      <c r="L6" s="3" t="s">
        <v>74</v>
      </c>
    </row>
    <row r="7" spans="1:12" x14ac:dyDescent="0.25">
      <c r="C7" s="3" t="s">
        <v>113</v>
      </c>
      <c r="E7" s="3" t="s">
        <v>120</v>
      </c>
      <c r="H7" s="4" t="s">
        <v>34</v>
      </c>
      <c r="I7" s="4" t="s">
        <v>61</v>
      </c>
      <c r="J7" s="1" t="s">
        <v>129</v>
      </c>
      <c r="L7" s="3" t="s">
        <v>75</v>
      </c>
    </row>
    <row r="8" spans="1:12" x14ac:dyDescent="0.25">
      <c r="C8" s="3" t="s">
        <v>139</v>
      </c>
      <c r="H8" s="5" t="s">
        <v>27</v>
      </c>
      <c r="I8" s="1" t="s">
        <v>57</v>
      </c>
      <c r="J8" s="7" t="s">
        <v>132</v>
      </c>
      <c r="L8" s="3" t="s">
        <v>76</v>
      </c>
    </row>
    <row r="9" spans="1:12" x14ac:dyDescent="0.25">
      <c r="A9" t="s">
        <v>97</v>
      </c>
      <c r="H9" s="3" t="s">
        <v>41</v>
      </c>
      <c r="I9" s="6" t="s">
        <v>62</v>
      </c>
      <c r="J9" s="6" t="s">
        <v>131</v>
      </c>
      <c r="L9" s="3" t="s">
        <v>77</v>
      </c>
    </row>
    <row r="10" spans="1:12" x14ac:dyDescent="0.25">
      <c r="A10" t="s">
        <v>94</v>
      </c>
      <c r="H10" s="4" t="s">
        <v>42</v>
      </c>
      <c r="I10" s="7" t="s">
        <v>63</v>
      </c>
      <c r="J10" s="4" t="s">
        <v>128</v>
      </c>
      <c r="L10" s="3" t="s">
        <v>78</v>
      </c>
    </row>
    <row r="11" spans="1:12" x14ac:dyDescent="0.25">
      <c r="A11" t="s">
        <v>95</v>
      </c>
      <c r="H11" s="3" t="s">
        <v>33</v>
      </c>
      <c r="I11" s="7" t="s">
        <v>64</v>
      </c>
      <c r="L11" s="3" t="s">
        <v>79</v>
      </c>
    </row>
    <row r="12" spans="1:12" x14ac:dyDescent="0.25">
      <c r="A12" t="s">
        <v>96</v>
      </c>
      <c r="H12" s="1" t="s">
        <v>23</v>
      </c>
      <c r="I12" s="7" t="s">
        <v>65</v>
      </c>
      <c r="J12" s="7"/>
      <c r="L12" s="3" t="s">
        <v>80</v>
      </c>
    </row>
    <row r="13" spans="1:12" x14ac:dyDescent="0.25">
      <c r="A13" t="s">
        <v>98</v>
      </c>
      <c r="H13" s="3" t="s">
        <v>28</v>
      </c>
      <c r="I13" s="7" t="s">
        <v>66</v>
      </c>
      <c r="J13" s="7"/>
      <c r="L13" s="3" t="s">
        <v>81</v>
      </c>
    </row>
    <row r="14" spans="1:12" x14ac:dyDescent="0.25">
      <c r="A14" t="s">
        <v>99</v>
      </c>
      <c r="H14" s="3" t="s">
        <v>43</v>
      </c>
      <c r="I14" s="7" t="s">
        <v>67</v>
      </c>
      <c r="J14" s="7"/>
      <c r="L14" s="3" t="s">
        <v>82</v>
      </c>
    </row>
    <row r="15" spans="1:12" x14ac:dyDescent="0.25">
      <c r="A15" t="s">
        <v>100</v>
      </c>
      <c r="H15" s="5" t="s">
        <v>24</v>
      </c>
      <c r="I15" s="5"/>
      <c r="L15" s="3" t="s">
        <v>83</v>
      </c>
    </row>
    <row r="16" spans="1:12" x14ac:dyDescent="0.25">
      <c r="A16" t="s">
        <v>101</v>
      </c>
      <c r="H16" s="4" t="s">
        <v>44</v>
      </c>
      <c r="I16" s="4"/>
      <c r="L16" s="3" t="s">
        <v>84</v>
      </c>
    </row>
    <row r="17" spans="8:12" x14ac:dyDescent="0.25">
      <c r="H17" s="3" t="s">
        <v>31</v>
      </c>
      <c r="I17" s="3"/>
      <c r="L17" s="3" t="s">
        <v>85</v>
      </c>
    </row>
    <row r="18" spans="8:12" x14ac:dyDescent="0.25">
      <c r="H18" s="4" t="s">
        <v>45</v>
      </c>
      <c r="I18" s="4"/>
      <c r="L18" s="3" t="s">
        <v>86</v>
      </c>
    </row>
    <row r="19" spans="8:12" x14ac:dyDescent="0.25">
      <c r="H19" s="3" t="s">
        <v>46</v>
      </c>
      <c r="I19" s="3"/>
      <c r="L19" s="3" t="s">
        <v>87</v>
      </c>
    </row>
    <row r="20" spans="8:12" x14ac:dyDescent="0.25">
      <c r="H20" s="3" t="s">
        <v>47</v>
      </c>
      <c r="I20" s="3"/>
      <c r="L20" s="3" t="s">
        <v>88</v>
      </c>
    </row>
    <row r="21" spans="8:12" ht="90" x14ac:dyDescent="0.25">
      <c r="H21" s="5" t="s">
        <v>29</v>
      </c>
      <c r="I21" s="5"/>
      <c r="L21" s="38" t="s">
        <v>89</v>
      </c>
    </row>
    <row r="22" spans="8:12" x14ac:dyDescent="0.25">
      <c r="H22" s="3" t="s">
        <v>32</v>
      </c>
      <c r="I22" s="3"/>
    </row>
    <row r="23" spans="8:12" x14ac:dyDescent="0.25">
      <c r="H23" s="1" t="s">
        <v>26</v>
      </c>
      <c r="I23" s="1"/>
    </row>
    <row r="24" spans="8:12" x14ac:dyDescent="0.25">
      <c r="H24" s="3" t="s">
        <v>48</v>
      </c>
      <c r="I24" s="3"/>
    </row>
    <row r="25" spans="8:12" x14ac:dyDescent="0.25">
      <c r="H25" s="4" t="s">
        <v>49</v>
      </c>
      <c r="I25" s="4"/>
    </row>
    <row r="26" spans="8:12" x14ac:dyDescent="0.25">
      <c r="H26" s="3" t="s">
        <v>35</v>
      </c>
      <c r="I26" s="3"/>
    </row>
    <row r="27" spans="8:12" x14ac:dyDescent="0.25">
      <c r="H27" s="5" t="s">
        <v>25</v>
      </c>
      <c r="I27" s="5"/>
    </row>
    <row r="28" spans="8:12" x14ac:dyDescent="0.25">
      <c r="H28" s="3" t="s">
        <v>50</v>
      </c>
      <c r="I28" s="3"/>
    </row>
    <row r="29" spans="8:12" x14ac:dyDescent="0.25">
      <c r="H29" s="4" t="s">
        <v>51</v>
      </c>
      <c r="I29" s="4"/>
    </row>
    <row r="30" spans="8:12" x14ac:dyDescent="0.25">
      <c r="H30" s="3" t="s">
        <v>52</v>
      </c>
      <c r="I30" s="3"/>
    </row>
    <row r="31" spans="8:12" x14ac:dyDescent="0.25">
      <c r="H31" s="4" t="s">
        <v>53</v>
      </c>
      <c r="I31" s="4"/>
    </row>
  </sheetData>
  <sortState ref="J1:J8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2019-04-24T01:47:06Z</dcterms:modified>
</cp:coreProperties>
</file>